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manuela.prpic\OneDrive - Sveučilište u Rijeci\Documents\DOKUMENTI OD 2002-28.02.2018\FINANCIJSKI PLANOVI OD 2018\FINANCIJSKI PLAN 2024-2026\2. put 12.12.2023\"/>
    </mc:Choice>
  </mc:AlternateContent>
  <xr:revisionPtr revIDLastSave="0" documentId="6_{38E16D45-8798-4DF4-A8F3-96B986EB5BFF}" xr6:coauthVersionLast="37" xr6:coauthVersionMax="37" xr10:uidLastSave="{00000000-0000-0000-0000-000000000000}"/>
  <bookViews>
    <workbookView xWindow="0" yWindow="0" windowWidth="28800" windowHeight="12300" xr2:uid="{00000000-000D-0000-FFFF-FFFF00000000}"/>
  </bookViews>
  <sheets>
    <sheet name="posebni dio UFRI" sheetId="7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7" l="1"/>
  <c r="D20" i="7" l="1"/>
  <c r="D19" i="7" s="1"/>
  <c r="E20" i="7"/>
  <c r="E19" i="7" s="1"/>
  <c r="F20" i="7"/>
  <c r="F19" i="7" s="1"/>
  <c r="G20" i="7"/>
  <c r="G19" i="7" s="1"/>
  <c r="D29" i="7"/>
  <c r="E29" i="7"/>
  <c r="F29" i="7"/>
  <c r="G29" i="7"/>
  <c r="D30" i="7"/>
  <c r="E30" i="7"/>
  <c r="F30" i="7"/>
  <c r="G30" i="7"/>
  <c r="D32" i="7"/>
  <c r="E32" i="7"/>
  <c r="F32" i="7"/>
  <c r="G32" i="7"/>
  <c r="D33" i="7"/>
  <c r="E33" i="7"/>
  <c r="F33" i="7"/>
  <c r="G33" i="7"/>
  <c r="D15" i="7"/>
  <c r="D14" i="7" s="1"/>
  <c r="E15" i="7"/>
  <c r="F15" i="7"/>
  <c r="G15" i="7"/>
  <c r="D38" i="7"/>
  <c r="D37" i="7" s="1"/>
  <c r="E38" i="7"/>
  <c r="F38" i="7"/>
  <c r="G38" i="7"/>
  <c r="D43" i="7"/>
  <c r="D5" i="7" s="1"/>
  <c r="E43" i="7"/>
  <c r="E5" i="7" s="1"/>
  <c r="F43" i="7"/>
  <c r="F5" i="7" s="1"/>
  <c r="G43" i="7"/>
  <c r="G5" i="7" s="1"/>
  <c r="D49" i="7"/>
  <c r="D6" i="7" s="1"/>
  <c r="E6" i="7"/>
  <c r="F49" i="7"/>
  <c r="F6" i="7" s="1"/>
  <c r="G49" i="7"/>
  <c r="G6" i="7" s="1"/>
  <c r="D57" i="7"/>
  <c r="E57" i="7"/>
  <c r="E8" i="7" s="1"/>
  <c r="F57" i="7"/>
  <c r="F8" i="7" s="1"/>
  <c r="G57" i="7"/>
  <c r="G8" i="7" s="1"/>
  <c r="D67" i="7"/>
  <c r="D9" i="7" s="1"/>
  <c r="E67" i="7"/>
  <c r="E9" i="7" s="1"/>
  <c r="F67" i="7"/>
  <c r="F9" i="7" s="1"/>
  <c r="G67" i="7"/>
  <c r="G9" i="7" s="1"/>
  <c r="G14" i="7" l="1"/>
  <c r="G4" i="7"/>
  <c r="F14" i="7"/>
  <c r="F4" i="7"/>
  <c r="E14" i="7"/>
  <c r="E4" i="7"/>
  <c r="G37" i="7"/>
  <c r="G7" i="7"/>
  <c r="F37" i="7"/>
  <c r="F7" i="7"/>
  <c r="E37" i="7"/>
  <c r="E7" i="7"/>
  <c r="G42" i="7"/>
  <c r="F42" i="7"/>
  <c r="E42" i="7"/>
  <c r="D42" i="7"/>
  <c r="D13" i="7" s="1"/>
  <c r="D4" i="7"/>
  <c r="D8" i="7"/>
  <c r="D7" i="7"/>
  <c r="G3" i="7" l="1"/>
  <c r="F3" i="7"/>
  <c r="E3" i="7"/>
  <c r="E13" i="7"/>
  <c r="D3" i="7"/>
  <c r="G13" i="7"/>
  <c r="F13" i="7"/>
  <c r="C7" i="7"/>
  <c r="C30" i="7"/>
  <c r="C33" i="7"/>
  <c r="C15" i="7"/>
  <c r="C14" i="7" s="1"/>
  <c r="C20" i="7"/>
  <c r="C4" i="7" s="1"/>
  <c r="C29" i="7"/>
  <c r="C32" i="7"/>
  <c r="C38" i="7"/>
  <c r="C43" i="7"/>
  <c r="C49" i="7"/>
  <c r="C6" i="7" s="1"/>
  <c r="C57" i="7"/>
  <c r="C8" i="7" s="1"/>
  <c r="C67" i="7"/>
  <c r="C9" i="7" s="1"/>
  <c r="C19" i="7"/>
  <c r="C37" i="7"/>
  <c r="C42" i="7" l="1"/>
  <c r="C13" i="7" s="1"/>
  <c r="C5" i="7"/>
  <c r="C3" i="7" s="1"/>
</calcChain>
</file>

<file path=xl/sharedStrings.xml><?xml version="1.0" encoding="utf-8"?>
<sst xmlns="http://schemas.openxmlformats.org/spreadsheetml/2006/main" count="127" uniqueCount="56">
  <si>
    <t>Opći prihodi i primici</t>
  </si>
  <si>
    <t>A621002</t>
  </si>
  <si>
    <t>REDOVNA DJELATNOST SVEUČILIŠTA U RIJECI</t>
  </si>
  <si>
    <t>A621038</t>
  </si>
  <si>
    <t>PRAVOMOĆNE SUDSKE PRESUDE</t>
  </si>
  <si>
    <t>A622122</t>
  </si>
  <si>
    <t>PROGRAMSKO FINANCIRANJE JAVNIH VISOKIH UČILIŠTA</t>
  </si>
  <si>
    <t>43</t>
  </si>
  <si>
    <t>Ostali prihodi za posebne namjene</t>
  </si>
  <si>
    <t>Pomoći EU</t>
  </si>
  <si>
    <t>Ostale pomoći</t>
  </si>
  <si>
    <t>Donacije</t>
  </si>
  <si>
    <t>EU PROJEKTI SVEUČILIŠTA U RIJECI (IZ EVIDENCIJSKIH PRIHODA)</t>
  </si>
  <si>
    <t>31</t>
  </si>
  <si>
    <t>Vlastiti prihodi</t>
  </si>
  <si>
    <t>REDOVNA DJELATNOST SVEUČILIŠTA U RIJECI (IZ EVIDENCIJSKIH PRIHODA)</t>
  </si>
  <si>
    <t>Mehanizam za oporavak i otpornost</t>
  </si>
  <si>
    <t>Europski fond za regionalni razvoj (ERDF)</t>
  </si>
  <si>
    <t>Fond solidarnosti Europske unije – potres</t>
  </si>
  <si>
    <t>32</t>
  </si>
  <si>
    <t>34</t>
  </si>
  <si>
    <t>37</t>
  </si>
  <si>
    <t>41</t>
  </si>
  <si>
    <t>42</t>
  </si>
  <si>
    <t>38</t>
  </si>
  <si>
    <t>45</t>
  </si>
  <si>
    <t>36</t>
  </si>
  <si>
    <t>11</t>
  </si>
  <si>
    <t>Materijalni rashodi</t>
  </si>
  <si>
    <t>Rashodi za zaposlene</t>
  </si>
  <si>
    <t>Financijski rashodi</t>
  </si>
  <si>
    <t>Naknade građanima i kućanstvima na temelju osiguranja i druge naknade</t>
  </si>
  <si>
    <t>Rashodi za nabavu proizvedene dugotrajne imovine</t>
  </si>
  <si>
    <t>Rashodi za dodatna ulaganja na nefinancijskoj imovini</t>
  </si>
  <si>
    <t>Pomoći dane u inozemstvo i unutar općeg proračuna</t>
  </si>
  <si>
    <t>Ostali rashodi</t>
  </si>
  <si>
    <t>52</t>
  </si>
  <si>
    <t>Rashodi za nabavu neproizvedene dugotrajne imovine</t>
  </si>
  <si>
    <t>61</t>
  </si>
  <si>
    <t>IZVRŠENJE
2022.</t>
  </si>
  <si>
    <t>TEKUĆI PLAN
2023.</t>
  </si>
  <si>
    <t>PLAN 
ZA 2024.</t>
  </si>
  <si>
    <t>PROJEKCIJA 
ZA 2025.</t>
  </si>
  <si>
    <t>PROJEKCIJA 
ZA 2026.</t>
  </si>
  <si>
    <t xml:space="preserve"> PROGRAMI VJEŽBAONICA VISOKIH UČILIŠTA</t>
  </si>
  <si>
    <t xml:space="preserve">A679089 </t>
  </si>
  <si>
    <t xml:space="preserve">Plaće za redovan rad  </t>
  </si>
  <si>
    <t>Doprinosi za obvezno zdravstveno osiguranje</t>
  </si>
  <si>
    <t>Doprinosi za obvezno osiguranje  u slučaju nezaposlenosti</t>
  </si>
  <si>
    <t xml:space="preserve">A621181 </t>
  </si>
  <si>
    <t xml:space="preserve">       A679072</t>
  </si>
  <si>
    <t>'Rashodi za nabavu proizvedene dugotrajne imovine</t>
  </si>
  <si>
    <t>UKUPNO IZVORI</t>
  </si>
  <si>
    <t xml:space="preserve">UKUPNO AKTIVNOSTI </t>
  </si>
  <si>
    <t xml:space="preserve">NAZIV PRORAČUNSKOG KORISNIKA:                    SVEUČILIŠTE U RIJECI, UČITELJSKI FAKULTET </t>
  </si>
  <si>
    <t xml:space="preserve">BROJČANA OZNAKA PRORAČUNSKOG KORISNIKA:   40947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</si>
</sst>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sz val="8"/>
      <name val="Arial"/>
      <family val="2"/>
    </font>
    <font>
      <b/>
      <sz val="10"/>
      <color indexed="8"/>
      <name val="Arial"/>
      <family val="2"/>
      <charset val="238"/>
    </font>
    <font>
      <b/>
      <sz val="8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/>
      <bottom style="thin">
        <color indexed="1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18"/>
      </right>
      <top/>
      <bottom style="thin">
        <color indexed="18"/>
      </bottom>
      <diagonal/>
    </border>
    <border>
      <left style="thin">
        <color indexed="18"/>
      </left>
      <right style="medium">
        <color indexed="64"/>
      </right>
      <top/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 style="thin">
        <color indexed="18"/>
      </left>
      <right style="medium">
        <color indexed="64"/>
      </right>
      <top style="thin">
        <color indexed="18"/>
      </top>
      <bottom/>
      <diagonal/>
    </border>
    <border>
      <left style="medium">
        <color indexed="64"/>
      </left>
      <right style="thin">
        <color indexed="18"/>
      </right>
      <top/>
      <bottom/>
      <diagonal/>
    </border>
    <border>
      <left style="thin">
        <color indexed="1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thin">
        <color indexed="1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" fillId="2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0" fontId="2" fillId="4" borderId="1" applyNumberFormat="0" applyProtection="0">
      <alignment horizontal="left" vertical="center" wrapText="1" indent="1"/>
    </xf>
    <xf numFmtId="4" fontId="4" fillId="5" borderId="1" applyNumberFormat="0" applyProtection="0">
      <alignment vertical="center"/>
    </xf>
    <xf numFmtId="0" fontId="2" fillId="6" borderId="1" applyNumberFormat="0" applyProtection="0">
      <alignment horizontal="left" vertical="center" wrapText="1" indent="1"/>
    </xf>
    <xf numFmtId="0" fontId="2" fillId="3" borderId="1" applyNumberFormat="0" applyProtection="0">
      <alignment horizontal="left" vertical="center" wrapText="1" indent="1"/>
    </xf>
    <xf numFmtId="4" fontId="4" fillId="7" borderId="1" applyNumberFormat="0" applyProtection="0">
      <alignment horizontal="right" vertical="center"/>
    </xf>
    <xf numFmtId="4" fontId="5" fillId="5" borderId="1" applyNumberFormat="0" applyProtection="0">
      <alignment vertical="center"/>
    </xf>
    <xf numFmtId="4" fontId="4" fillId="5" borderId="1" applyNumberFormat="0" applyProtection="0">
      <alignment horizontal="left" vertical="center" indent="1"/>
    </xf>
    <xf numFmtId="4" fontId="4" fillId="5" borderId="1" applyNumberFormat="0" applyProtection="0">
      <alignment horizontal="left" vertical="center" indent="1"/>
    </xf>
    <xf numFmtId="4" fontId="4" fillId="8" borderId="1" applyNumberFormat="0" applyProtection="0">
      <alignment horizontal="right" vertical="center"/>
    </xf>
    <xf numFmtId="4" fontId="4" fillId="9" borderId="1" applyNumberFormat="0" applyProtection="0">
      <alignment horizontal="right" vertical="center"/>
    </xf>
    <xf numFmtId="4" fontId="4" fillId="10" borderId="1" applyNumberFormat="0" applyProtection="0">
      <alignment horizontal="right" vertical="center"/>
    </xf>
    <xf numFmtId="4" fontId="4" fillId="11" borderId="1" applyNumberFormat="0" applyProtection="0">
      <alignment horizontal="right" vertical="center"/>
    </xf>
    <xf numFmtId="4" fontId="4" fillId="12" borderId="1" applyNumberFormat="0" applyProtection="0">
      <alignment horizontal="right" vertical="center"/>
    </xf>
    <xf numFmtId="4" fontId="4" fillId="13" borderId="1" applyNumberFormat="0" applyProtection="0">
      <alignment horizontal="right" vertical="center"/>
    </xf>
    <xf numFmtId="4" fontId="4" fillId="14" borderId="1" applyNumberFormat="0" applyProtection="0">
      <alignment horizontal="right" vertical="center"/>
    </xf>
    <xf numFmtId="4" fontId="4" fillId="15" borderId="1" applyNumberFormat="0" applyProtection="0">
      <alignment horizontal="right" vertical="center"/>
    </xf>
    <xf numFmtId="4" fontId="4" fillId="16" borderId="1" applyNumberFormat="0" applyProtection="0">
      <alignment horizontal="right" vertical="center"/>
    </xf>
    <xf numFmtId="4" fontId="6" fillId="17" borderId="1" applyNumberFormat="0" applyProtection="0">
      <alignment horizontal="left" vertical="center" indent="1"/>
    </xf>
    <xf numFmtId="4" fontId="4" fillId="7" borderId="2" applyNumberFormat="0" applyProtection="0">
      <alignment horizontal="left" vertical="center" indent="1"/>
    </xf>
    <xf numFmtId="4" fontId="7" fillId="18" borderId="0" applyNumberFormat="0" applyProtection="0">
      <alignment horizontal="left" vertical="center" indent="1"/>
    </xf>
    <xf numFmtId="0" fontId="11" fillId="2" borderId="1" applyNumberFormat="0" applyProtection="0">
      <alignment horizontal="center" vertical="center"/>
    </xf>
    <xf numFmtId="4" fontId="8" fillId="7" borderId="1" applyNumberFormat="0" applyProtection="0">
      <alignment horizontal="left" vertical="center" indent="1"/>
    </xf>
    <xf numFmtId="4" fontId="8" fillId="19" borderId="1" applyNumberFormat="0" applyProtection="0">
      <alignment horizontal="left" vertical="center" indent="1"/>
    </xf>
    <xf numFmtId="0" fontId="2" fillId="19" borderId="1" applyNumberFormat="0" applyProtection="0">
      <alignment horizontal="left" vertical="center" wrapText="1" indent="1"/>
    </xf>
    <xf numFmtId="0" fontId="2" fillId="19" borderId="1" applyNumberFormat="0" applyProtection="0">
      <alignment horizontal="left" vertical="center" indent="1"/>
    </xf>
    <xf numFmtId="0" fontId="2" fillId="4" borderId="1" applyNumberFormat="0" applyProtection="0">
      <alignment horizontal="left" vertical="center" indent="1"/>
    </xf>
    <xf numFmtId="0" fontId="2" fillId="6" borderId="1" applyNumberFormat="0" applyProtection="0">
      <alignment horizontal="left" vertical="center" indent="1"/>
    </xf>
    <xf numFmtId="0" fontId="2" fillId="3" borderId="1" applyNumberFormat="0" applyProtection="0">
      <alignment horizontal="left" vertical="center" indent="1"/>
    </xf>
    <xf numFmtId="0" fontId="3" fillId="0" borderId="0"/>
    <xf numFmtId="4" fontId="4" fillId="20" borderId="1" applyNumberFormat="0" applyProtection="0">
      <alignment vertical="center"/>
    </xf>
    <xf numFmtId="4" fontId="5" fillId="20" borderId="1" applyNumberFormat="0" applyProtection="0">
      <alignment vertical="center"/>
    </xf>
    <xf numFmtId="4" fontId="4" fillId="20" borderId="1" applyNumberFormat="0" applyProtection="0">
      <alignment horizontal="left" vertical="center" indent="1"/>
    </xf>
    <xf numFmtId="4" fontId="4" fillId="20" borderId="1" applyNumberFormat="0" applyProtection="0">
      <alignment horizontal="left" vertical="center" indent="1"/>
    </xf>
    <xf numFmtId="4" fontId="5" fillId="7" borderId="1" applyNumberFormat="0" applyProtection="0">
      <alignment horizontal="right" vertical="center"/>
    </xf>
    <xf numFmtId="0" fontId="1" fillId="2" borderId="1" applyNumberFormat="0" applyProtection="0">
      <alignment horizontal="center" vertical="top" wrapText="1"/>
    </xf>
    <xf numFmtId="0" fontId="10" fillId="0" borderId="0" applyNumberFormat="0" applyProtection="0"/>
    <xf numFmtId="4" fontId="9" fillId="7" borderId="1" applyNumberFormat="0" applyProtection="0">
      <alignment horizontal="right" vertical="center"/>
    </xf>
    <xf numFmtId="0" fontId="12" fillId="21" borderId="3" applyProtection="0">
      <alignment vertical="center"/>
    </xf>
    <xf numFmtId="4" fontId="12" fillId="21" borderId="3" applyNumberFormat="0" applyProtection="0">
      <alignment horizontal="left" vertical="center" indent="1"/>
    </xf>
    <xf numFmtId="4" fontId="12" fillId="22" borderId="3" applyNumberFormat="0" applyProtection="0">
      <alignment horizontal="right" vertical="center"/>
    </xf>
    <xf numFmtId="4" fontId="12" fillId="5" borderId="3" applyNumberFormat="0" applyProtection="0">
      <alignment horizontal="left" vertical="center" indent="1"/>
    </xf>
    <xf numFmtId="4" fontId="12" fillId="23" borderId="3" applyNumberFormat="0" applyProtection="0">
      <alignment vertical="center"/>
    </xf>
    <xf numFmtId="0" fontId="12" fillId="24" borderId="3" applyNumberFormat="0" applyProtection="0">
      <alignment horizontal="left" vertical="center" indent="1"/>
    </xf>
    <xf numFmtId="0" fontId="12" fillId="25" borderId="3" applyNumberFormat="0" applyProtection="0">
      <alignment horizontal="left" vertical="center" indent="1"/>
    </xf>
    <xf numFmtId="0" fontId="12" fillId="2" borderId="3" applyNumberFormat="0" applyProtection="0">
      <alignment horizontal="left" vertical="center" wrapText="1" indent="1"/>
    </xf>
    <xf numFmtId="0" fontId="12" fillId="26" borderId="3" applyNumberFormat="0" applyProtection="0">
      <alignment horizontal="left" vertical="center" indent="1"/>
    </xf>
    <xf numFmtId="4" fontId="12" fillId="0" borderId="3" applyNumberFormat="0" applyProtection="0">
      <alignment horizontal="right" vertical="center"/>
    </xf>
  </cellStyleXfs>
  <cellXfs count="44">
    <xf numFmtId="0" fontId="0" fillId="0" borderId="0" xfId="0"/>
    <xf numFmtId="0" fontId="0" fillId="0" borderId="0" xfId="0" applyFill="1"/>
    <xf numFmtId="3" fontId="12" fillId="0" borderId="4" xfId="50" applyNumberFormat="1" applyFill="1" applyBorder="1">
      <alignment horizontal="right" vertical="center"/>
    </xf>
    <xf numFmtId="0" fontId="12" fillId="0" borderId="3" xfId="49" quotePrefix="1" applyFill="1" applyBorder="1">
      <alignment horizontal="left" vertical="center" indent="1"/>
    </xf>
    <xf numFmtId="3" fontId="12" fillId="0" borderId="3" xfId="50" applyNumberFormat="1" applyFill="1" applyBorder="1">
      <alignment horizontal="right" vertical="center"/>
    </xf>
    <xf numFmtId="3" fontId="0" fillId="0" borderId="0" xfId="0" applyNumberFormat="1" applyFill="1"/>
    <xf numFmtId="0" fontId="12" fillId="0" borderId="4" xfId="49" quotePrefix="1" applyFill="1" applyBorder="1">
      <alignment horizontal="left" vertical="center" indent="1"/>
    </xf>
    <xf numFmtId="0" fontId="13" fillId="29" borderId="5" xfId="0" quotePrefix="1" applyFont="1" applyFill="1" applyBorder="1" applyAlignment="1">
      <alignment horizontal="center" vertical="center" wrapText="1"/>
    </xf>
    <xf numFmtId="0" fontId="13" fillId="29" borderId="6" xfId="0" quotePrefix="1" applyFont="1" applyFill="1" applyBorder="1" applyAlignment="1">
      <alignment horizontal="center" vertical="center" wrapText="1"/>
    </xf>
    <xf numFmtId="3" fontId="13" fillId="29" borderId="6" xfId="0" quotePrefix="1" applyNumberFormat="1" applyFont="1" applyFill="1" applyBorder="1" applyAlignment="1">
      <alignment horizontal="center" vertical="center" wrapText="1"/>
    </xf>
    <xf numFmtId="0" fontId="12" fillId="0" borderId="7" xfId="49" quotePrefix="1" applyFill="1" applyBorder="1">
      <alignment horizontal="left" vertical="center" indent="1"/>
    </xf>
    <xf numFmtId="3" fontId="12" fillId="0" borderId="7" xfId="50" applyNumberFormat="1" applyFill="1" applyBorder="1">
      <alignment horizontal="right" vertical="center"/>
    </xf>
    <xf numFmtId="0" fontId="12" fillId="27" borderId="9" xfId="49" quotePrefix="1" applyFill="1" applyBorder="1">
      <alignment horizontal="left" vertical="center" indent="1"/>
    </xf>
    <xf numFmtId="3" fontId="12" fillId="27" borderId="9" xfId="50" applyNumberFormat="1" applyFill="1" applyBorder="1">
      <alignment horizontal="right" vertical="center"/>
    </xf>
    <xf numFmtId="0" fontId="12" fillId="28" borderId="9" xfId="49" quotePrefix="1" applyFill="1" applyBorder="1">
      <alignment horizontal="left" vertical="center" indent="1"/>
    </xf>
    <xf numFmtId="3" fontId="12" fillId="28" borderId="9" xfId="50" applyNumberFormat="1" applyFill="1" applyBorder="1">
      <alignment horizontal="right" vertical="center"/>
    </xf>
    <xf numFmtId="0" fontId="12" fillId="28" borderId="8" xfId="49" quotePrefix="1" applyFill="1" applyBorder="1" applyAlignment="1">
      <alignment horizontal="center" vertical="center"/>
    </xf>
    <xf numFmtId="0" fontId="12" fillId="27" borderId="8" xfId="49" quotePrefix="1" applyFill="1" applyBorder="1" applyAlignment="1">
      <alignment horizontal="center" vertical="center"/>
    </xf>
    <xf numFmtId="0" fontId="12" fillId="0" borderId="10" xfId="49" quotePrefix="1" applyFill="1" applyBorder="1">
      <alignment horizontal="left" vertical="center" indent="1"/>
    </xf>
    <xf numFmtId="3" fontId="12" fillId="0" borderId="10" xfId="50" applyNumberFormat="1" applyFill="1" applyBorder="1">
      <alignment horizontal="right" vertical="center"/>
    </xf>
    <xf numFmtId="3" fontId="12" fillId="0" borderId="15" xfId="50" applyNumberFormat="1" applyFill="1" applyBorder="1">
      <alignment horizontal="right" vertical="center"/>
    </xf>
    <xf numFmtId="3" fontId="12" fillId="0" borderId="17" xfId="50" applyNumberFormat="1" applyFill="1" applyBorder="1">
      <alignment horizontal="right" vertical="center"/>
    </xf>
    <xf numFmtId="3" fontId="12" fillId="0" borderId="19" xfId="50" applyNumberFormat="1" applyFill="1" applyBorder="1">
      <alignment horizontal="right" vertical="center"/>
    </xf>
    <xf numFmtId="3" fontId="12" fillId="0" borderId="21" xfId="50" applyNumberFormat="1" applyFill="1" applyBorder="1">
      <alignment horizontal="right" vertical="center"/>
    </xf>
    <xf numFmtId="0" fontId="12" fillId="0" borderId="23" xfId="49" quotePrefix="1" applyFill="1" applyBorder="1">
      <alignment horizontal="left" vertical="center" indent="1"/>
    </xf>
    <xf numFmtId="3" fontId="12" fillId="0" borderId="23" xfId="50" applyNumberFormat="1" applyFill="1" applyBorder="1">
      <alignment horizontal="right" vertical="center"/>
    </xf>
    <xf numFmtId="3" fontId="12" fillId="0" borderId="24" xfId="50" applyNumberFormat="1" applyFill="1" applyBorder="1">
      <alignment horizontal="right" vertical="center"/>
    </xf>
    <xf numFmtId="0" fontId="13" fillId="30" borderId="11" xfId="0" quotePrefix="1" applyFont="1" applyFill="1" applyBorder="1" applyAlignment="1">
      <alignment horizontal="center" vertical="center" wrapText="1"/>
    </xf>
    <xf numFmtId="0" fontId="13" fillId="30" borderId="12" xfId="0" quotePrefix="1" applyFont="1" applyFill="1" applyBorder="1" applyAlignment="1">
      <alignment horizontal="center" vertical="center" wrapText="1"/>
    </xf>
    <xf numFmtId="0" fontId="13" fillId="30" borderId="12" xfId="0" applyNumberFormat="1" applyFont="1" applyFill="1" applyBorder="1" applyAlignment="1" applyProtection="1">
      <alignment horizontal="center" vertical="center" wrapText="1"/>
    </xf>
    <xf numFmtId="0" fontId="13" fillId="30" borderId="13" xfId="0" applyNumberFormat="1" applyFont="1" applyFill="1" applyBorder="1" applyAlignment="1" applyProtection="1">
      <alignment horizontal="center" vertical="center" wrapText="1"/>
    </xf>
    <xf numFmtId="3" fontId="13" fillId="29" borderId="25" xfId="0" quotePrefix="1" applyNumberFormat="1" applyFont="1" applyFill="1" applyBorder="1" applyAlignment="1">
      <alignment horizontal="center" vertical="center" wrapText="1"/>
    </xf>
    <xf numFmtId="3" fontId="12" fillId="28" borderId="26" xfId="50" applyNumberFormat="1" applyFill="1" applyBorder="1">
      <alignment horizontal="right" vertical="center"/>
    </xf>
    <xf numFmtId="3" fontId="12" fillId="27" borderId="26" xfId="50" applyNumberFormat="1" applyFill="1" applyBorder="1">
      <alignment horizontal="right" vertical="center"/>
    </xf>
    <xf numFmtId="0" fontId="0" fillId="0" borderId="0" xfId="0" applyFill="1" applyAlignment="1">
      <alignment horizontal="center"/>
    </xf>
    <xf numFmtId="0" fontId="14" fillId="27" borderId="14" xfId="49" quotePrefix="1" applyFont="1" applyFill="1" applyBorder="1" applyAlignment="1">
      <alignment horizontal="center" vertical="center"/>
    </xf>
    <xf numFmtId="0" fontId="14" fillId="27" borderId="16" xfId="49" quotePrefix="1" applyFont="1" applyFill="1" applyBorder="1" applyAlignment="1">
      <alignment horizontal="center" vertical="center"/>
    </xf>
    <xf numFmtId="0" fontId="14" fillId="27" borderId="18" xfId="49" quotePrefix="1" applyFont="1" applyFill="1" applyBorder="1" applyAlignment="1">
      <alignment horizontal="center" vertical="center"/>
    </xf>
    <xf numFmtId="0" fontId="12" fillId="29" borderId="8" xfId="49" quotePrefix="1" applyFill="1" applyBorder="1" applyAlignment="1">
      <alignment horizontal="center" vertical="center"/>
    </xf>
    <xf numFmtId="0" fontId="12" fillId="0" borderId="14" xfId="49" quotePrefix="1" applyFill="1" applyBorder="1" applyAlignment="1">
      <alignment horizontal="center" vertical="center"/>
    </xf>
    <xf numFmtId="0" fontId="12" fillId="0" borderId="16" xfId="49" quotePrefix="1" applyFill="1" applyBorder="1" applyAlignment="1">
      <alignment horizontal="center" vertical="center"/>
    </xf>
    <xf numFmtId="0" fontId="12" fillId="0" borderId="18" xfId="49" quotePrefix="1" applyFill="1" applyBorder="1" applyAlignment="1">
      <alignment horizontal="center" vertical="center"/>
    </xf>
    <xf numFmtId="0" fontId="12" fillId="0" borderId="20" xfId="49" quotePrefix="1" applyFill="1" applyBorder="1" applyAlignment="1">
      <alignment horizontal="center" vertical="center"/>
    </xf>
    <xf numFmtId="0" fontId="12" fillId="0" borderId="22" xfId="49" quotePrefix="1" applyFill="1" applyBorder="1" applyAlignment="1">
      <alignment horizontal="center" vertical="center"/>
    </xf>
  </cellXfs>
  <cellStyles count="51">
    <cellStyle name="Normal 2" xfId="3" xr:uid="{00000000-0005-0000-0000-000001000000}"/>
    <cellStyle name="Normalno" xfId="0" builtinId="0"/>
    <cellStyle name="SAPBEXaggData" xfId="5" xr:uid="{00000000-0005-0000-0000-000002000000}"/>
    <cellStyle name="SAPBEXaggData 2" xfId="45" xr:uid="{00000000-0005-0000-0000-000003000000}"/>
    <cellStyle name="SAPBEXaggDataEmph" xfId="9" xr:uid="{00000000-0005-0000-0000-000004000000}"/>
    <cellStyle name="SAPBEXaggItem" xfId="10" xr:uid="{00000000-0005-0000-0000-000005000000}"/>
    <cellStyle name="SAPBEXaggItem 2" xfId="44" xr:uid="{00000000-0005-0000-0000-000006000000}"/>
    <cellStyle name="SAPBEXaggItemX" xfId="11" xr:uid="{00000000-0005-0000-0000-000007000000}"/>
    <cellStyle name="SAPBEXchaText" xfId="1" xr:uid="{00000000-0005-0000-0000-000008000000}"/>
    <cellStyle name="SAPBEXchaText 2" xfId="41" xr:uid="{00000000-0005-0000-0000-000009000000}"/>
    <cellStyle name="SAPBEXexcBad7" xfId="12" xr:uid="{00000000-0005-0000-0000-00000A000000}"/>
    <cellStyle name="SAPBEXexcBad8" xfId="13" xr:uid="{00000000-0005-0000-0000-00000B000000}"/>
    <cellStyle name="SAPBEXexcBad9" xfId="14" xr:uid="{00000000-0005-0000-0000-00000C000000}"/>
    <cellStyle name="SAPBEXexcCritical4" xfId="15" xr:uid="{00000000-0005-0000-0000-00000D000000}"/>
    <cellStyle name="SAPBEXexcCritical5" xfId="16" xr:uid="{00000000-0005-0000-0000-00000E000000}"/>
    <cellStyle name="SAPBEXexcCritical6" xfId="17" xr:uid="{00000000-0005-0000-0000-00000F000000}"/>
    <cellStyle name="SAPBEXexcGood1" xfId="18" xr:uid="{00000000-0005-0000-0000-000010000000}"/>
    <cellStyle name="SAPBEXexcGood2" xfId="19" xr:uid="{00000000-0005-0000-0000-000011000000}"/>
    <cellStyle name="SAPBEXexcGood3" xfId="20" xr:uid="{00000000-0005-0000-0000-000012000000}"/>
    <cellStyle name="SAPBEXfilterDrill" xfId="21" xr:uid="{00000000-0005-0000-0000-000013000000}"/>
    <cellStyle name="SAPBEXfilterItem" xfId="22" xr:uid="{00000000-0005-0000-0000-000014000000}"/>
    <cellStyle name="SAPBEXfilterText" xfId="23" xr:uid="{00000000-0005-0000-0000-000015000000}"/>
    <cellStyle name="SAPBEXformats" xfId="24" xr:uid="{00000000-0005-0000-0000-000016000000}"/>
    <cellStyle name="SAPBEXformats 2" xfId="43" xr:uid="{00000000-0005-0000-0000-000017000000}"/>
    <cellStyle name="SAPBEXheaderItem" xfId="25" xr:uid="{00000000-0005-0000-0000-000018000000}"/>
    <cellStyle name="SAPBEXheaderText" xfId="26" xr:uid="{00000000-0005-0000-0000-000019000000}"/>
    <cellStyle name="SAPBEXHLevel0" xfId="27" xr:uid="{00000000-0005-0000-0000-00001A000000}"/>
    <cellStyle name="SAPBEXHLevel0 2" xfId="46" xr:uid="{00000000-0005-0000-0000-00001B000000}"/>
    <cellStyle name="SAPBEXHLevel0X" xfId="28" xr:uid="{00000000-0005-0000-0000-00001C000000}"/>
    <cellStyle name="SAPBEXHLevel1" xfId="4" xr:uid="{00000000-0005-0000-0000-00001D000000}"/>
    <cellStyle name="SAPBEXHLevel1 2" xfId="47" xr:uid="{00000000-0005-0000-0000-00001E000000}"/>
    <cellStyle name="SAPBEXHLevel1X" xfId="29" xr:uid="{00000000-0005-0000-0000-00001F000000}"/>
    <cellStyle name="SAPBEXHLevel2" xfId="6" xr:uid="{00000000-0005-0000-0000-000020000000}"/>
    <cellStyle name="SAPBEXHLevel2 2" xfId="48" xr:uid="{00000000-0005-0000-0000-000021000000}"/>
    <cellStyle name="SAPBEXHLevel2X" xfId="30" xr:uid="{00000000-0005-0000-0000-000022000000}"/>
    <cellStyle name="SAPBEXHLevel3" xfId="7" xr:uid="{00000000-0005-0000-0000-000023000000}"/>
    <cellStyle name="SAPBEXHLevel3 2" xfId="49" xr:uid="{00000000-0005-0000-0000-000024000000}"/>
    <cellStyle name="SAPBEXHLevel3X" xfId="31" xr:uid="{00000000-0005-0000-0000-000025000000}"/>
    <cellStyle name="SAPBEXinputData" xfId="32" xr:uid="{00000000-0005-0000-0000-000026000000}"/>
    <cellStyle name="SAPBEXresData" xfId="33" xr:uid="{00000000-0005-0000-0000-000027000000}"/>
    <cellStyle name="SAPBEXresDataEmph" xfId="34" xr:uid="{00000000-0005-0000-0000-000028000000}"/>
    <cellStyle name="SAPBEXresItem" xfId="35" xr:uid="{00000000-0005-0000-0000-000029000000}"/>
    <cellStyle name="SAPBEXresItemX" xfId="36" xr:uid="{00000000-0005-0000-0000-00002A000000}"/>
    <cellStyle name="SAPBEXstdData" xfId="8" xr:uid="{00000000-0005-0000-0000-00002B000000}"/>
    <cellStyle name="SAPBEXstdData 2" xfId="50" xr:uid="{00000000-0005-0000-0000-00002C000000}"/>
    <cellStyle name="SAPBEXstdDataEmph" xfId="37" xr:uid="{00000000-0005-0000-0000-00002D000000}"/>
    <cellStyle name="SAPBEXstdItem" xfId="2" xr:uid="{00000000-0005-0000-0000-00002E000000}"/>
    <cellStyle name="SAPBEXstdItem 2" xfId="42" xr:uid="{00000000-0005-0000-0000-00002F000000}"/>
    <cellStyle name="SAPBEXstdItemX" xfId="38" xr:uid="{00000000-0005-0000-0000-000030000000}"/>
    <cellStyle name="SAPBEXtitle" xfId="39" xr:uid="{00000000-0005-0000-0000-000031000000}"/>
    <cellStyle name="SAPBEXundefined" xfId="40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tabSelected="1" view="pageBreakPreview" zoomScale="60" zoomScaleNormal="100" workbookViewId="0">
      <pane xSplit="2" ySplit="2" topLeftCell="C12" activePane="bottomRight" state="frozen"/>
      <selection pane="topRight" activeCell="C1" sqref="C1"/>
      <selection pane="bottomLeft" activeCell="A3" sqref="A3"/>
      <selection pane="bottomRight" activeCell="A4" sqref="A4:XFD4"/>
    </sheetView>
  </sheetViews>
  <sheetFormatPr defaultRowHeight="15" x14ac:dyDescent="0.25"/>
  <cols>
    <col min="1" max="1" width="17.28515625" style="34" customWidth="1"/>
    <col min="2" max="2" width="51.42578125" style="1" customWidth="1"/>
    <col min="3" max="7" width="13.28515625" style="1" customWidth="1"/>
    <col min="8" max="16384" width="9.140625" style="1"/>
  </cols>
  <sheetData>
    <row r="1" spans="1:7" ht="15.75" thickBot="1" x14ac:dyDescent="0.3"/>
    <row r="2" spans="1:7" ht="64.5" thickBot="1" x14ac:dyDescent="0.3">
      <c r="A2" s="27" t="s">
        <v>55</v>
      </c>
      <c r="B2" s="28" t="s">
        <v>54</v>
      </c>
      <c r="C2" s="28" t="s">
        <v>39</v>
      </c>
      <c r="D2" s="28" t="s">
        <v>40</v>
      </c>
      <c r="E2" s="29" t="s">
        <v>41</v>
      </c>
      <c r="F2" s="29" t="s">
        <v>42</v>
      </c>
      <c r="G2" s="30" t="s">
        <v>43</v>
      </c>
    </row>
    <row r="3" spans="1:7" ht="15.75" thickBot="1" x14ac:dyDescent="0.3">
      <c r="A3" s="7"/>
      <c r="B3" s="8" t="s">
        <v>52</v>
      </c>
      <c r="C3" s="9">
        <f>SUM(C4:C12)</f>
        <v>1537386.14</v>
      </c>
      <c r="D3" s="9">
        <f t="shared" ref="D3:G3" si="0">SUM(D4:D12)</f>
        <v>1711266</v>
      </c>
      <c r="E3" s="9">
        <f t="shared" si="0"/>
        <v>1940475</v>
      </c>
      <c r="F3" s="9">
        <f t="shared" si="0"/>
        <v>1942738</v>
      </c>
      <c r="G3" s="31">
        <f t="shared" si="0"/>
        <v>1940568</v>
      </c>
    </row>
    <row r="4" spans="1:7" x14ac:dyDescent="0.25">
      <c r="A4" s="35">
        <v>11</v>
      </c>
      <c r="B4" s="6" t="s">
        <v>0</v>
      </c>
      <c r="C4" s="2">
        <f>C15+C20+C30+C33</f>
        <v>1304472.55</v>
      </c>
      <c r="D4" s="2">
        <f>D15+D20+D30+D33</f>
        <v>1476435</v>
      </c>
      <c r="E4" s="2">
        <f t="shared" ref="E4:G4" si="1">E15+E20+E30+E33</f>
        <v>1693842</v>
      </c>
      <c r="F4" s="2">
        <f t="shared" si="1"/>
        <v>1710547</v>
      </c>
      <c r="G4" s="20">
        <f t="shared" si="1"/>
        <v>1721239</v>
      </c>
    </row>
    <row r="5" spans="1:7" x14ac:dyDescent="0.25">
      <c r="A5" s="36">
        <v>31</v>
      </c>
      <c r="B5" s="3" t="s">
        <v>14</v>
      </c>
      <c r="C5" s="4">
        <f>C43</f>
        <v>15634.16</v>
      </c>
      <c r="D5" s="4">
        <f>D43</f>
        <v>19071</v>
      </c>
      <c r="E5" s="4">
        <f t="shared" ref="E5:G5" si="2">E43</f>
        <v>20607</v>
      </c>
      <c r="F5" s="4">
        <f t="shared" si="2"/>
        <v>22122</v>
      </c>
      <c r="G5" s="21">
        <f t="shared" si="2"/>
        <v>23047</v>
      </c>
    </row>
    <row r="6" spans="1:7" x14ac:dyDescent="0.25">
      <c r="A6" s="36">
        <v>43</v>
      </c>
      <c r="B6" s="3" t="s">
        <v>8</v>
      </c>
      <c r="C6" s="4">
        <f>C49</f>
        <v>160704.54</v>
      </c>
      <c r="D6" s="4">
        <f>D49</f>
        <v>158205</v>
      </c>
      <c r="E6" s="4">
        <f t="shared" ref="E6:G6" si="3">E49</f>
        <v>166442</v>
      </c>
      <c r="F6" s="4">
        <f t="shared" si="3"/>
        <v>169337</v>
      </c>
      <c r="G6" s="21">
        <f t="shared" si="3"/>
        <v>173662</v>
      </c>
    </row>
    <row r="7" spans="1:7" x14ac:dyDescent="0.25">
      <c r="A7" s="36">
        <v>51</v>
      </c>
      <c r="B7" s="3" t="s">
        <v>9</v>
      </c>
      <c r="C7" s="4">
        <f>C38</f>
        <v>31714.23</v>
      </c>
      <c r="D7" s="4">
        <f>D38</f>
        <v>30105</v>
      </c>
      <c r="E7" s="4">
        <f t="shared" ref="E7:G7" si="4">E38</f>
        <v>39128</v>
      </c>
      <c r="F7" s="4">
        <f t="shared" si="4"/>
        <v>35328</v>
      </c>
      <c r="G7" s="21">
        <f t="shared" si="4"/>
        <v>19550</v>
      </c>
    </row>
    <row r="8" spans="1:7" x14ac:dyDescent="0.25">
      <c r="A8" s="36">
        <v>52</v>
      </c>
      <c r="B8" s="3" t="s">
        <v>10</v>
      </c>
      <c r="C8" s="4">
        <f>C57</f>
        <v>23014.98</v>
      </c>
      <c r="D8" s="4">
        <f>D57</f>
        <v>24950</v>
      </c>
      <c r="E8" s="4">
        <f t="shared" ref="E8:G8" si="5">E57</f>
        <v>18956</v>
      </c>
      <c r="F8" s="4">
        <f t="shared" si="5"/>
        <v>3904</v>
      </c>
      <c r="G8" s="21">
        <f t="shared" si="5"/>
        <v>1570</v>
      </c>
    </row>
    <row r="9" spans="1:7" x14ac:dyDescent="0.25">
      <c r="A9" s="36">
        <v>61</v>
      </c>
      <c r="B9" s="3" t="s">
        <v>11</v>
      </c>
      <c r="C9" s="4">
        <f>C67</f>
        <v>1845.68</v>
      </c>
      <c r="D9" s="4">
        <f>D67</f>
        <v>2500</v>
      </c>
      <c r="E9" s="4">
        <f t="shared" ref="E9:G9" si="6">E67</f>
        <v>1500</v>
      </c>
      <c r="F9" s="4">
        <f t="shared" si="6"/>
        <v>1500</v>
      </c>
      <c r="G9" s="21">
        <f t="shared" si="6"/>
        <v>1500</v>
      </c>
    </row>
    <row r="10" spans="1:7" x14ac:dyDescent="0.25">
      <c r="A10" s="36">
        <v>581</v>
      </c>
      <c r="B10" s="3" t="s">
        <v>16</v>
      </c>
      <c r="C10" s="4"/>
      <c r="D10" s="4"/>
      <c r="E10" s="4"/>
      <c r="F10" s="4"/>
      <c r="G10" s="21"/>
    </row>
    <row r="11" spans="1:7" x14ac:dyDescent="0.25">
      <c r="A11" s="36">
        <v>5761</v>
      </c>
      <c r="B11" s="3" t="s">
        <v>18</v>
      </c>
      <c r="C11" s="4"/>
      <c r="D11" s="4"/>
      <c r="E11" s="4"/>
      <c r="F11" s="4"/>
      <c r="G11" s="21"/>
    </row>
    <row r="12" spans="1:7" ht="15.75" thickBot="1" x14ac:dyDescent="0.3">
      <c r="A12" s="37">
        <v>563</v>
      </c>
      <c r="B12" s="10" t="s">
        <v>17</v>
      </c>
      <c r="C12" s="11"/>
      <c r="D12" s="11"/>
      <c r="E12" s="11"/>
      <c r="F12" s="11"/>
      <c r="G12" s="22"/>
    </row>
    <row r="13" spans="1:7" ht="15.75" thickBot="1" x14ac:dyDescent="0.3">
      <c r="A13" s="38"/>
      <c r="B13" s="8" t="s">
        <v>53</v>
      </c>
      <c r="C13" s="9">
        <f>C14+C19+C29+C32+C37+C42</f>
        <v>1537386.1400000001</v>
      </c>
      <c r="D13" s="9">
        <f t="shared" ref="D13:G13" si="7">D14+D19+D29+D32+D37+D42</f>
        <v>1711266</v>
      </c>
      <c r="E13" s="9">
        <f t="shared" si="7"/>
        <v>1940475</v>
      </c>
      <c r="F13" s="9">
        <f t="shared" si="7"/>
        <v>1942738</v>
      </c>
      <c r="G13" s="31">
        <f t="shared" si="7"/>
        <v>1940568</v>
      </c>
    </row>
    <row r="14" spans="1:7" ht="15.75" thickBot="1" x14ac:dyDescent="0.3">
      <c r="A14" s="16" t="s">
        <v>1</v>
      </c>
      <c r="B14" s="14" t="s">
        <v>2</v>
      </c>
      <c r="C14" s="15">
        <f>C15</f>
        <v>1135084.04</v>
      </c>
      <c r="D14" s="15">
        <f t="shared" ref="D14:G14" si="8">D15</f>
        <v>1307197</v>
      </c>
      <c r="E14" s="15">
        <f t="shared" si="8"/>
        <v>1442210</v>
      </c>
      <c r="F14" s="15">
        <f t="shared" si="8"/>
        <v>1446610</v>
      </c>
      <c r="G14" s="32">
        <f t="shared" si="8"/>
        <v>1447396</v>
      </c>
    </row>
    <row r="15" spans="1:7" ht="15.75" thickBot="1" x14ac:dyDescent="0.3">
      <c r="A15" s="17" t="s">
        <v>27</v>
      </c>
      <c r="B15" s="12" t="s">
        <v>0</v>
      </c>
      <c r="C15" s="13">
        <f>SUM(C16:C18)</f>
        <v>1135084.04</v>
      </c>
      <c r="D15" s="13">
        <f t="shared" ref="D15:G15" si="9">SUM(D16:D18)</f>
        <v>1307197</v>
      </c>
      <c r="E15" s="13">
        <f t="shared" si="9"/>
        <v>1442210</v>
      </c>
      <c r="F15" s="13">
        <f t="shared" si="9"/>
        <v>1446610</v>
      </c>
      <c r="G15" s="33">
        <f t="shared" si="9"/>
        <v>1447396</v>
      </c>
    </row>
    <row r="16" spans="1:7" x14ac:dyDescent="0.25">
      <c r="A16" s="39" t="s">
        <v>13</v>
      </c>
      <c r="B16" s="6" t="s">
        <v>29</v>
      </c>
      <c r="C16" s="2">
        <v>1101338.51</v>
      </c>
      <c r="D16" s="2">
        <v>1268101</v>
      </c>
      <c r="E16" s="2">
        <v>1405074</v>
      </c>
      <c r="F16" s="2">
        <v>1409474</v>
      </c>
      <c r="G16" s="20">
        <v>1410260</v>
      </c>
    </row>
    <row r="17" spans="1:7" x14ac:dyDescent="0.25">
      <c r="A17" s="40" t="s">
        <v>19</v>
      </c>
      <c r="B17" s="3" t="s">
        <v>28</v>
      </c>
      <c r="C17" s="4">
        <v>33745.53</v>
      </c>
      <c r="D17" s="4">
        <v>39096</v>
      </c>
      <c r="E17" s="4">
        <v>37136</v>
      </c>
      <c r="F17" s="4">
        <v>37136</v>
      </c>
      <c r="G17" s="21">
        <v>37136</v>
      </c>
    </row>
    <row r="18" spans="1:7" ht="15.75" thickBot="1" x14ac:dyDescent="0.3">
      <c r="A18" s="41" t="s">
        <v>24</v>
      </c>
      <c r="B18" s="10" t="s">
        <v>35</v>
      </c>
      <c r="C18" s="11"/>
      <c r="D18" s="11"/>
      <c r="E18" s="11"/>
      <c r="F18" s="11"/>
      <c r="G18" s="22"/>
    </row>
    <row r="19" spans="1:7" ht="15.75" thickBot="1" x14ac:dyDescent="0.3">
      <c r="A19" s="16" t="s">
        <v>5</v>
      </c>
      <c r="B19" s="14" t="s">
        <v>6</v>
      </c>
      <c r="C19" s="15">
        <f>C20</f>
        <v>153436.23000000001</v>
      </c>
      <c r="D19" s="15">
        <f t="shared" ref="D19:G19" si="10">D20</f>
        <v>158484</v>
      </c>
      <c r="E19" s="15">
        <f t="shared" si="10"/>
        <v>239270</v>
      </c>
      <c r="F19" s="15">
        <f t="shared" si="10"/>
        <v>252418</v>
      </c>
      <c r="G19" s="32">
        <f t="shared" si="10"/>
        <v>263051</v>
      </c>
    </row>
    <row r="20" spans="1:7" ht="15.75" thickBot="1" x14ac:dyDescent="0.3">
      <c r="A20" s="17" t="s">
        <v>27</v>
      </c>
      <c r="B20" s="12" t="s">
        <v>0</v>
      </c>
      <c r="C20" s="13">
        <f>SUM(C21:C28)</f>
        <v>153436.23000000001</v>
      </c>
      <c r="D20" s="13">
        <f t="shared" ref="D20:G20" si="11">SUM(D21:D28)</f>
        <v>158484</v>
      </c>
      <c r="E20" s="13">
        <f t="shared" si="11"/>
        <v>239270</v>
      </c>
      <c r="F20" s="13">
        <f t="shared" si="11"/>
        <v>252418</v>
      </c>
      <c r="G20" s="33">
        <f t="shared" si="11"/>
        <v>263051</v>
      </c>
    </row>
    <row r="21" spans="1:7" x14ac:dyDescent="0.25">
      <c r="A21" s="39" t="s">
        <v>13</v>
      </c>
      <c r="B21" s="6" t="s">
        <v>29</v>
      </c>
      <c r="C21" s="2">
        <v>0</v>
      </c>
      <c r="D21" s="2">
        <v>0</v>
      </c>
      <c r="E21" s="2"/>
      <c r="F21" s="2"/>
      <c r="G21" s="20"/>
    </row>
    <row r="22" spans="1:7" x14ac:dyDescent="0.25">
      <c r="A22" s="40" t="s">
        <v>19</v>
      </c>
      <c r="B22" s="3" t="s">
        <v>28</v>
      </c>
      <c r="C22" s="4">
        <v>148277.17000000001</v>
      </c>
      <c r="D22" s="4">
        <v>149403</v>
      </c>
      <c r="E22" s="4">
        <v>217720</v>
      </c>
      <c r="F22" s="4">
        <v>229868</v>
      </c>
      <c r="G22" s="21">
        <v>240201</v>
      </c>
    </row>
    <row r="23" spans="1:7" x14ac:dyDescent="0.25">
      <c r="A23" s="40" t="s">
        <v>20</v>
      </c>
      <c r="B23" s="3" t="s">
        <v>30</v>
      </c>
      <c r="C23" s="4">
        <v>1416.33</v>
      </c>
      <c r="D23" s="4">
        <v>1651</v>
      </c>
      <c r="E23" s="4">
        <v>1750</v>
      </c>
      <c r="F23" s="4">
        <v>1850</v>
      </c>
      <c r="G23" s="21">
        <v>1850</v>
      </c>
    </row>
    <row r="24" spans="1:7" x14ac:dyDescent="0.25">
      <c r="A24" s="40" t="s">
        <v>21</v>
      </c>
      <c r="B24" s="3" t="s">
        <v>31</v>
      </c>
      <c r="C24" s="4">
        <v>2389.0100000000002</v>
      </c>
      <c r="D24" s="4">
        <v>0</v>
      </c>
      <c r="E24" s="4">
        <v>6500</v>
      </c>
      <c r="F24" s="4">
        <v>7000</v>
      </c>
      <c r="G24" s="21">
        <v>7000</v>
      </c>
    </row>
    <row r="25" spans="1:7" x14ac:dyDescent="0.25">
      <c r="A25" s="40" t="s">
        <v>24</v>
      </c>
      <c r="B25" s="3" t="s">
        <v>35</v>
      </c>
      <c r="C25" s="4">
        <v>0</v>
      </c>
      <c r="D25" s="4">
        <v>0</v>
      </c>
      <c r="E25" s="4"/>
      <c r="F25" s="4"/>
      <c r="G25" s="21"/>
    </row>
    <row r="26" spans="1:7" x14ac:dyDescent="0.25">
      <c r="A26" s="40" t="s">
        <v>22</v>
      </c>
      <c r="B26" s="3" t="s">
        <v>37</v>
      </c>
      <c r="C26" s="4">
        <v>0</v>
      </c>
      <c r="D26" s="4">
        <v>0</v>
      </c>
      <c r="E26" s="4"/>
      <c r="F26" s="4"/>
      <c r="G26" s="21"/>
    </row>
    <row r="27" spans="1:7" x14ac:dyDescent="0.25">
      <c r="A27" s="40" t="s">
        <v>23</v>
      </c>
      <c r="B27" s="3" t="s">
        <v>32</v>
      </c>
      <c r="C27" s="4">
        <v>1353.72</v>
      </c>
      <c r="D27" s="4">
        <v>7430</v>
      </c>
      <c r="E27" s="4">
        <v>13300</v>
      </c>
      <c r="F27" s="4">
        <v>13700</v>
      </c>
      <c r="G27" s="21">
        <v>14000</v>
      </c>
    </row>
    <row r="28" spans="1:7" ht="15.75" thickBot="1" x14ac:dyDescent="0.3">
      <c r="A28" s="41" t="s">
        <v>25</v>
      </c>
      <c r="B28" s="10" t="s">
        <v>33</v>
      </c>
      <c r="C28" s="11">
        <v>0</v>
      </c>
      <c r="D28" s="11">
        <v>0</v>
      </c>
      <c r="E28" s="11"/>
      <c r="F28" s="11"/>
      <c r="G28" s="22"/>
    </row>
    <row r="29" spans="1:7" ht="15.75" thickBot="1" x14ac:dyDescent="0.3">
      <c r="A29" s="16" t="s">
        <v>3</v>
      </c>
      <c r="B29" s="14" t="s">
        <v>44</v>
      </c>
      <c r="C29" s="15">
        <f>SUM(C31)</f>
        <v>11302.92</v>
      </c>
      <c r="D29" s="15">
        <f t="shared" ref="D29:G29" si="12">SUM(D31)</f>
        <v>10754</v>
      </c>
      <c r="E29" s="15">
        <f t="shared" si="12"/>
        <v>12362</v>
      </c>
      <c r="F29" s="15">
        <f t="shared" si="12"/>
        <v>11519</v>
      </c>
      <c r="G29" s="32">
        <f t="shared" si="12"/>
        <v>10792</v>
      </c>
    </row>
    <row r="30" spans="1:7" ht="15.75" thickBot="1" x14ac:dyDescent="0.3">
      <c r="A30" s="17" t="s">
        <v>27</v>
      </c>
      <c r="B30" s="12" t="s">
        <v>0</v>
      </c>
      <c r="C30" s="13">
        <f>C31</f>
        <v>11302.92</v>
      </c>
      <c r="D30" s="13">
        <f t="shared" ref="D30:G30" si="13">D31</f>
        <v>10754</v>
      </c>
      <c r="E30" s="13">
        <f t="shared" si="13"/>
        <v>12362</v>
      </c>
      <c r="F30" s="13">
        <f t="shared" si="13"/>
        <v>11519</v>
      </c>
      <c r="G30" s="33">
        <f t="shared" si="13"/>
        <v>10792</v>
      </c>
    </row>
    <row r="31" spans="1:7" ht="15.75" thickBot="1" x14ac:dyDescent="0.3">
      <c r="A31" s="42" t="s">
        <v>19</v>
      </c>
      <c r="B31" s="18" t="s">
        <v>28</v>
      </c>
      <c r="C31" s="19">
        <v>11302.92</v>
      </c>
      <c r="D31" s="19">
        <v>10754</v>
      </c>
      <c r="E31" s="19">
        <v>12362</v>
      </c>
      <c r="F31" s="19">
        <v>11519</v>
      </c>
      <c r="G31" s="23">
        <v>10792</v>
      </c>
    </row>
    <row r="32" spans="1:7" ht="15.75" thickBot="1" x14ac:dyDescent="0.3">
      <c r="A32" s="16" t="s">
        <v>49</v>
      </c>
      <c r="B32" s="14" t="s">
        <v>4</v>
      </c>
      <c r="C32" s="15">
        <f>SUM(C34:C36)</f>
        <v>4649.3600000000006</v>
      </c>
      <c r="D32" s="15">
        <f t="shared" ref="D32:G32" si="14">SUM(D34:D36)</f>
        <v>0</v>
      </c>
      <c r="E32" s="15">
        <f t="shared" si="14"/>
        <v>0</v>
      </c>
      <c r="F32" s="15">
        <f t="shared" si="14"/>
        <v>0</v>
      </c>
      <c r="G32" s="32">
        <f t="shared" si="14"/>
        <v>0</v>
      </c>
    </row>
    <row r="33" spans="1:13" ht="15.75" thickBot="1" x14ac:dyDescent="0.3">
      <c r="A33" s="17" t="s">
        <v>27</v>
      </c>
      <c r="B33" s="12" t="s">
        <v>0</v>
      </c>
      <c r="C33" s="13">
        <f>SUM(C34:C36)</f>
        <v>4649.3600000000006</v>
      </c>
      <c r="D33" s="13">
        <f t="shared" ref="D33:G33" si="15">SUM(D34:D36)</f>
        <v>0</v>
      </c>
      <c r="E33" s="13">
        <f t="shared" si="15"/>
        <v>0</v>
      </c>
      <c r="F33" s="13">
        <f t="shared" si="15"/>
        <v>0</v>
      </c>
      <c r="G33" s="33">
        <f t="shared" si="15"/>
        <v>0</v>
      </c>
    </row>
    <row r="34" spans="1:13" x14ac:dyDescent="0.25">
      <c r="A34" s="39">
        <v>31</v>
      </c>
      <c r="B34" s="6" t="s">
        <v>46</v>
      </c>
      <c r="C34" s="2">
        <v>3102.86</v>
      </c>
      <c r="D34" s="2">
        <v>0</v>
      </c>
      <c r="E34" s="2">
        <v>0</v>
      </c>
      <c r="F34" s="2">
        <v>0</v>
      </c>
      <c r="G34" s="20">
        <v>0</v>
      </c>
    </row>
    <row r="35" spans="1:13" x14ac:dyDescent="0.25">
      <c r="A35" s="40">
        <v>32</v>
      </c>
      <c r="B35" s="3" t="s">
        <v>47</v>
      </c>
      <c r="C35" s="4">
        <v>680</v>
      </c>
      <c r="D35" s="4">
        <v>0</v>
      </c>
      <c r="E35" s="4">
        <v>0</v>
      </c>
      <c r="F35" s="4">
        <v>0</v>
      </c>
      <c r="G35" s="21">
        <v>0</v>
      </c>
    </row>
    <row r="36" spans="1:13" ht="15.75" thickBot="1" x14ac:dyDescent="0.3">
      <c r="A36" s="41">
        <v>34</v>
      </c>
      <c r="B36" s="10" t="s">
        <v>48</v>
      </c>
      <c r="C36" s="11">
        <v>866.5</v>
      </c>
      <c r="D36" s="11">
        <v>0</v>
      </c>
      <c r="E36" s="11">
        <v>0</v>
      </c>
      <c r="F36" s="11">
        <v>0</v>
      </c>
      <c r="G36" s="22">
        <v>0</v>
      </c>
    </row>
    <row r="37" spans="1:13" ht="15.75" thickBot="1" x14ac:dyDescent="0.3">
      <c r="A37" s="16" t="s">
        <v>50</v>
      </c>
      <c r="B37" s="14" t="s">
        <v>12</v>
      </c>
      <c r="C37" s="15">
        <f>SUM(C38)</f>
        <v>31714.23</v>
      </c>
      <c r="D37" s="15">
        <f t="shared" ref="D37:G37" si="16">SUM(D38)</f>
        <v>30105</v>
      </c>
      <c r="E37" s="15">
        <f t="shared" si="16"/>
        <v>39128</v>
      </c>
      <c r="F37" s="15">
        <f t="shared" si="16"/>
        <v>35328</v>
      </c>
      <c r="G37" s="32">
        <f t="shared" si="16"/>
        <v>19550</v>
      </c>
    </row>
    <row r="38" spans="1:13" ht="15.75" thickBot="1" x14ac:dyDescent="0.3">
      <c r="A38" s="17">
        <v>51</v>
      </c>
      <c r="B38" s="12" t="s">
        <v>9</v>
      </c>
      <c r="C38" s="13">
        <f>SUM(C39:C41)</f>
        <v>31714.23</v>
      </c>
      <c r="D38" s="13">
        <f t="shared" ref="D38:G38" si="17">SUM(D39:D41)</f>
        <v>30105</v>
      </c>
      <c r="E38" s="13">
        <f t="shared" si="17"/>
        <v>39128</v>
      </c>
      <c r="F38" s="13">
        <f t="shared" si="17"/>
        <v>35328</v>
      </c>
      <c r="G38" s="33">
        <f t="shared" si="17"/>
        <v>19550</v>
      </c>
    </row>
    <row r="39" spans="1:13" x14ac:dyDescent="0.25">
      <c r="A39" s="39">
        <v>31</v>
      </c>
      <c r="B39" s="6" t="s">
        <v>29</v>
      </c>
      <c r="C39" s="2">
        <v>6514.91</v>
      </c>
      <c r="D39" s="2">
        <v>8855</v>
      </c>
      <c r="E39" s="2">
        <v>4078</v>
      </c>
      <c r="F39" s="2">
        <v>4078</v>
      </c>
      <c r="G39" s="20"/>
    </row>
    <row r="40" spans="1:13" x14ac:dyDescent="0.25">
      <c r="A40" s="40">
        <v>32</v>
      </c>
      <c r="B40" s="3" t="s">
        <v>28</v>
      </c>
      <c r="C40" s="4">
        <v>25199.32</v>
      </c>
      <c r="D40" s="4">
        <v>20450</v>
      </c>
      <c r="E40" s="4">
        <v>35050</v>
      </c>
      <c r="F40" s="4">
        <v>31250</v>
      </c>
      <c r="G40" s="21">
        <v>19550</v>
      </c>
    </row>
    <row r="41" spans="1:13" ht="15.75" thickBot="1" x14ac:dyDescent="0.3">
      <c r="A41" s="41">
        <v>42</v>
      </c>
      <c r="B41" s="10" t="s">
        <v>32</v>
      </c>
      <c r="C41" s="11"/>
      <c r="D41" s="11">
        <v>800</v>
      </c>
      <c r="E41" s="11"/>
      <c r="F41" s="11"/>
      <c r="G41" s="22"/>
    </row>
    <row r="42" spans="1:13" ht="15.75" thickBot="1" x14ac:dyDescent="0.3">
      <c r="A42" s="16" t="s">
        <v>45</v>
      </c>
      <c r="B42" s="14" t="s">
        <v>15</v>
      </c>
      <c r="C42" s="15">
        <f>C43+C49+C57+C67</f>
        <v>201199.36000000002</v>
      </c>
      <c r="D42" s="15">
        <f t="shared" ref="D42:G42" si="18">D43+D49+D57+D67</f>
        <v>204726</v>
      </c>
      <c r="E42" s="15">
        <f t="shared" si="18"/>
        <v>207505</v>
      </c>
      <c r="F42" s="15">
        <f t="shared" si="18"/>
        <v>196863</v>
      </c>
      <c r="G42" s="32">
        <f t="shared" si="18"/>
        <v>199779</v>
      </c>
      <c r="M42" s="5"/>
    </row>
    <row r="43" spans="1:13" ht="15.75" thickBot="1" x14ac:dyDescent="0.3">
      <c r="A43" s="17" t="s">
        <v>13</v>
      </c>
      <c r="B43" s="12" t="s">
        <v>14</v>
      </c>
      <c r="C43" s="13">
        <f>SUM(C44:C48)</f>
        <v>15634.16</v>
      </c>
      <c r="D43" s="13">
        <f t="shared" ref="D43:G43" si="19">SUM(D44:D48)</f>
        <v>19071</v>
      </c>
      <c r="E43" s="13">
        <f t="shared" si="19"/>
        <v>20607</v>
      </c>
      <c r="F43" s="13">
        <f t="shared" si="19"/>
        <v>22122</v>
      </c>
      <c r="G43" s="33">
        <f t="shared" si="19"/>
        <v>23047</v>
      </c>
    </row>
    <row r="44" spans="1:13" x14ac:dyDescent="0.25">
      <c r="A44" s="39" t="s">
        <v>13</v>
      </c>
      <c r="B44" s="6" t="s">
        <v>29</v>
      </c>
      <c r="C44" s="2">
        <v>3703.31</v>
      </c>
      <c r="D44" s="2">
        <v>4595</v>
      </c>
      <c r="E44" s="2">
        <v>9220</v>
      </c>
      <c r="F44" s="2">
        <v>9738</v>
      </c>
      <c r="G44" s="20">
        <v>9854</v>
      </c>
    </row>
    <row r="45" spans="1:13" x14ac:dyDescent="0.25">
      <c r="A45" s="40" t="s">
        <v>19</v>
      </c>
      <c r="B45" s="3" t="s">
        <v>28</v>
      </c>
      <c r="C45" s="4">
        <v>6741.01</v>
      </c>
      <c r="D45" s="4">
        <v>9600</v>
      </c>
      <c r="E45" s="4">
        <v>4450</v>
      </c>
      <c r="F45" s="4">
        <v>4600</v>
      </c>
      <c r="G45" s="21">
        <v>5000</v>
      </c>
    </row>
    <row r="46" spans="1:13" x14ac:dyDescent="0.25">
      <c r="A46" s="40" t="s">
        <v>20</v>
      </c>
      <c r="B46" s="3" t="s">
        <v>30</v>
      </c>
      <c r="C46" s="4">
        <v>5.2</v>
      </c>
      <c r="D46" s="4">
        <v>15</v>
      </c>
      <c r="E46" s="4">
        <v>5</v>
      </c>
      <c r="F46" s="4">
        <v>5</v>
      </c>
      <c r="G46" s="21">
        <v>5</v>
      </c>
    </row>
    <row r="47" spans="1:13" x14ac:dyDescent="0.25">
      <c r="A47" s="40">
        <v>36</v>
      </c>
      <c r="B47" s="3" t="s">
        <v>34</v>
      </c>
      <c r="C47" s="4">
        <v>498.45</v>
      </c>
      <c r="D47" s="4">
        <v>621</v>
      </c>
      <c r="E47" s="4">
        <v>932</v>
      </c>
      <c r="F47" s="4">
        <v>979</v>
      </c>
      <c r="G47" s="21">
        <v>988</v>
      </c>
    </row>
    <row r="48" spans="1:13" ht="15.75" thickBot="1" x14ac:dyDescent="0.3">
      <c r="A48" s="41">
        <v>42</v>
      </c>
      <c r="B48" s="10" t="s">
        <v>51</v>
      </c>
      <c r="C48" s="11">
        <v>4686.1899999999996</v>
      </c>
      <c r="D48" s="11">
        <v>4240</v>
      </c>
      <c r="E48" s="11">
        <v>6000</v>
      </c>
      <c r="F48" s="11">
        <v>6800</v>
      </c>
      <c r="G48" s="22">
        <v>7200</v>
      </c>
    </row>
    <row r="49" spans="1:7" ht="15.75" thickBot="1" x14ac:dyDescent="0.3">
      <c r="A49" s="17" t="s">
        <v>7</v>
      </c>
      <c r="B49" s="12" t="s">
        <v>8</v>
      </c>
      <c r="C49" s="13">
        <f>SUM(C50:C56)</f>
        <v>160704.54</v>
      </c>
      <c r="D49" s="13">
        <f t="shared" ref="D49:G49" si="20">SUM(D50:D56)</f>
        <v>158205</v>
      </c>
      <c r="E49" s="13">
        <f>SUM(E50:E56)</f>
        <v>166442</v>
      </c>
      <c r="F49" s="13">
        <f t="shared" si="20"/>
        <v>169337</v>
      </c>
      <c r="G49" s="33">
        <f t="shared" si="20"/>
        <v>173662</v>
      </c>
    </row>
    <row r="50" spans="1:7" x14ac:dyDescent="0.25">
      <c r="A50" s="39" t="s">
        <v>13</v>
      </c>
      <c r="B50" s="6" t="s">
        <v>29</v>
      </c>
      <c r="C50" s="2">
        <v>128119.69</v>
      </c>
      <c r="D50" s="2">
        <v>124345</v>
      </c>
      <c r="E50" s="2">
        <v>127675</v>
      </c>
      <c r="F50" s="2">
        <v>129340</v>
      </c>
      <c r="G50" s="20">
        <v>131005</v>
      </c>
    </row>
    <row r="51" spans="1:7" x14ac:dyDescent="0.25">
      <c r="A51" s="40" t="s">
        <v>19</v>
      </c>
      <c r="B51" s="3" t="s">
        <v>28</v>
      </c>
      <c r="C51" s="4">
        <v>22545.65</v>
      </c>
      <c r="D51" s="4">
        <v>22035</v>
      </c>
      <c r="E51" s="4">
        <v>25250</v>
      </c>
      <c r="F51" s="4">
        <v>26550</v>
      </c>
      <c r="G51" s="21">
        <v>29050</v>
      </c>
    </row>
    <row r="52" spans="1:7" x14ac:dyDescent="0.25">
      <c r="A52" s="40" t="s">
        <v>20</v>
      </c>
      <c r="B52" s="3" t="s">
        <v>30</v>
      </c>
      <c r="C52" s="4">
        <v>463.51</v>
      </c>
      <c r="D52" s="4">
        <v>275</v>
      </c>
      <c r="E52" s="4">
        <v>117</v>
      </c>
      <c r="F52" s="4">
        <v>117</v>
      </c>
      <c r="G52" s="21">
        <v>117</v>
      </c>
    </row>
    <row r="53" spans="1:7" x14ac:dyDescent="0.25">
      <c r="A53" s="40">
        <v>36</v>
      </c>
      <c r="B53" s="3" t="s">
        <v>34</v>
      </c>
      <c r="C53" s="4">
        <v>5203.38</v>
      </c>
      <c r="D53" s="4">
        <v>4550</v>
      </c>
      <c r="E53" s="4">
        <v>6000</v>
      </c>
      <c r="F53" s="4">
        <v>6080</v>
      </c>
      <c r="G53" s="21">
        <v>6240</v>
      </c>
    </row>
    <row r="54" spans="1:7" x14ac:dyDescent="0.25">
      <c r="A54" s="40" t="s">
        <v>21</v>
      </c>
      <c r="B54" s="3" t="s">
        <v>31</v>
      </c>
      <c r="C54" s="4">
        <v>0</v>
      </c>
      <c r="D54" s="4">
        <v>0</v>
      </c>
      <c r="E54" s="4"/>
      <c r="F54" s="4"/>
      <c r="G54" s="21"/>
    </row>
    <row r="55" spans="1:7" x14ac:dyDescent="0.25">
      <c r="A55" s="41">
        <v>38</v>
      </c>
      <c r="B55" s="10" t="s">
        <v>35</v>
      </c>
      <c r="C55" s="11">
        <v>0</v>
      </c>
      <c r="D55" s="11">
        <v>0</v>
      </c>
      <c r="E55" s="11">
        <v>700</v>
      </c>
      <c r="F55" s="11">
        <v>750</v>
      </c>
      <c r="G55" s="22">
        <v>750</v>
      </c>
    </row>
    <row r="56" spans="1:7" ht="15.75" thickBot="1" x14ac:dyDescent="0.3">
      <c r="A56" s="41" t="s">
        <v>23</v>
      </c>
      <c r="B56" s="10" t="s">
        <v>32</v>
      </c>
      <c r="C56" s="11">
        <v>4372.3100000000004</v>
      </c>
      <c r="D56" s="11">
        <v>7000</v>
      </c>
      <c r="E56" s="11">
        <v>6700</v>
      </c>
      <c r="F56" s="11">
        <v>6500</v>
      </c>
      <c r="G56" s="22">
        <v>6500</v>
      </c>
    </row>
    <row r="57" spans="1:7" ht="15.75" thickBot="1" x14ac:dyDescent="0.3">
      <c r="A57" s="17" t="s">
        <v>36</v>
      </c>
      <c r="B57" s="12" t="s">
        <v>10</v>
      </c>
      <c r="C57" s="13">
        <f>SUM(C58:C66)</f>
        <v>23014.98</v>
      </c>
      <c r="D57" s="13">
        <f t="shared" ref="D57:G57" si="21">SUM(D58:D66)</f>
        <v>24950</v>
      </c>
      <c r="E57" s="13">
        <f t="shared" si="21"/>
        <v>18956</v>
      </c>
      <c r="F57" s="13">
        <f t="shared" si="21"/>
        <v>3904</v>
      </c>
      <c r="G57" s="33">
        <f t="shared" si="21"/>
        <v>1570</v>
      </c>
    </row>
    <row r="58" spans="1:7" x14ac:dyDescent="0.25">
      <c r="A58" s="39" t="s">
        <v>13</v>
      </c>
      <c r="B58" s="6" t="s">
        <v>29</v>
      </c>
      <c r="C58" s="2">
        <v>107.31</v>
      </c>
      <c r="D58" s="2">
        <v>0</v>
      </c>
      <c r="E58" s="2">
        <v>5243</v>
      </c>
      <c r="F58" s="2">
        <v>874</v>
      </c>
      <c r="G58" s="20"/>
    </row>
    <row r="59" spans="1:7" x14ac:dyDescent="0.25">
      <c r="A59" s="40" t="s">
        <v>19</v>
      </c>
      <c r="B59" s="3" t="s">
        <v>28</v>
      </c>
      <c r="C59" s="4">
        <v>22673.59</v>
      </c>
      <c r="D59" s="4">
        <v>22650</v>
      </c>
      <c r="E59" s="4">
        <v>11713</v>
      </c>
      <c r="F59" s="4">
        <v>3030</v>
      </c>
      <c r="G59" s="21">
        <v>1570</v>
      </c>
    </row>
    <row r="60" spans="1:7" x14ac:dyDescent="0.25">
      <c r="A60" s="40" t="s">
        <v>20</v>
      </c>
      <c r="B60" s="3" t="s">
        <v>30</v>
      </c>
      <c r="C60" s="4">
        <v>125.1</v>
      </c>
      <c r="D60" s="4">
        <v>0</v>
      </c>
      <c r="E60" s="4"/>
      <c r="F60" s="4"/>
      <c r="G60" s="21"/>
    </row>
    <row r="61" spans="1:7" x14ac:dyDescent="0.25">
      <c r="A61" s="40" t="s">
        <v>26</v>
      </c>
      <c r="B61" s="3" t="s">
        <v>34</v>
      </c>
      <c r="C61" s="4">
        <v>0</v>
      </c>
      <c r="D61" s="4">
        <v>0</v>
      </c>
      <c r="E61" s="4"/>
      <c r="F61" s="4"/>
      <c r="G61" s="21"/>
    </row>
    <row r="62" spans="1:7" x14ac:dyDescent="0.25">
      <c r="A62" s="40" t="s">
        <v>21</v>
      </c>
      <c r="B62" s="3" t="s">
        <v>31</v>
      </c>
      <c r="C62" s="4">
        <v>0</v>
      </c>
      <c r="D62" s="4">
        <v>0</v>
      </c>
      <c r="E62" s="4"/>
      <c r="F62" s="4"/>
      <c r="G62" s="21"/>
    </row>
    <row r="63" spans="1:7" x14ac:dyDescent="0.25">
      <c r="A63" s="40" t="s">
        <v>24</v>
      </c>
      <c r="B63" s="3" t="s">
        <v>35</v>
      </c>
      <c r="C63" s="4">
        <v>0</v>
      </c>
      <c r="D63" s="4">
        <v>0</v>
      </c>
      <c r="E63" s="4"/>
      <c r="F63" s="4"/>
      <c r="G63" s="21"/>
    </row>
    <row r="64" spans="1:7" x14ac:dyDescent="0.25">
      <c r="A64" s="40" t="s">
        <v>22</v>
      </c>
      <c r="B64" s="3" t="s">
        <v>37</v>
      </c>
      <c r="C64" s="4">
        <v>0</v>
      </c>
      <c r="D64" s="4">
        <v>0</v>
      </c>
      <c r="E64" s="4"/>
      <c r="F64" s="4"/>
      <c r="G64" s="21"/>
    </row>
    <row r="65" spans="1:7" x14ac:dyDescent="0.25">
      <c r="A65" s="40" t="s">
        <v>23</v>
      </c>
      <c r="B65" s="3" t="s">
        <v>32</v>
      </c>
      <c r="C65" s="4">
        <v>108.98</v>
      </c>
      <c r="D65" s="4">
        <v>2300</v>
      </c>
      <c r="E65" s="4">
        <v>2000</v>
      </c>
      <c r="F65" s="4"/>
      <c r="G65" s="21"/>
    </row>
    <row r="66" spans="1:7" ht="15.75" thickBot="1" x14ac:dyDescent="0.3">
      <c r="A66" s="41" t="s">
        <v>25</v>
      </c>
      <c r="B66" s="10" t="s">
        <v>33</v>
      </c>
      <c r="C66" s="11">
        <v>0</v>
      </c>
      <c r="D66" s="11">
        <v>0</v>
      </c>
      <c r="E66" s="11"/>
      <c r="F66" s="11"/>
      <c r="G66" s="22"/>
    </row>
    <row r="67" spans="1:7" ht="15.75" thickBot="1" x14ac:dyDescent="0.3">
      <c r="A67" s="17" t="s">
        <v>38</v>
      </c>
      <c r="B67" s="12" t="s">
        <v>11</v>
      </c>
      <c r="C67" s="13">
        <f>SUM(C68:C73)</f>
        <v>1845.68</v>
      </c>
      <c r="D67" s="13">
        <f t="shared" ref="D67:G67" si="22">SUM(D68:D73)</f>
        <v>2500</v>
      </c>
      <c r="E67" s="13">
        <f t="shared" si="22"/>
        <v>1500</v>
      </c>
      <c r="F67" s="13">
        <f t="shared" si="22"/>
        <v>1500</v>
      </c>
      <c r="G67" s="33">
        <f t="shared" si="22"/>
        <v>1500</v>
      </c>
    </row>
    <row r="68" spans="1:7" x14ac:dyDescent="0.25">
      <c r="A68" s="39" t="s">
        <v>13</v>
      </c>
      <c r="B68" s="6" t="s">
        <v>29</v>
      </c>
      <c r="C68" s="2">
        <v>0</v>
      </c>
      <c r="D68" s="2">
        <v>0</v>
      </c>
      <c r="E68" s="2">
        <v>0</v>
      </c>
      <c r="F68" s="2">
        <v>0</v>
      </c>
      <c r="G68" s="20">
        <v>0</v>
      </c>
    </row>
    <row r="69" spans="1:7" x14ac:dyDescent="0.25">
      <c r="A69" s="40" t="s">
        <v>19</v>
      </c>
      <c r="B69" s="3" t="s">
        <v>28</v>
      </c>
      <c r="C69" s="4">
        <v>1845.68</v>
      </c>
      <c r="D69" s="4">
        <v>500</v>
      </c>
      <c r="E69" s="4">
        <v>500</v>
      </c>
      <c r="F69" s="4">
        <v>500</v>
      </c>
      <c r="G69" s="21">
        <v>500</v>
      </c>
    </row>
    <row r="70" spans="1:7" x14ac:dyDescent="0.25">
      <c r="A70" s="40" t="s">
        <v>20</v>
      </c>
      <c r="B70" s="3" t="s">
        <v>30</v>
      </c>
      <c r="C70" s="4">
        <v>0</v>
      </c>
      <c r="D70" s="4">
        <v>0</v>
      </c>
      <c r="E70" s="4">
        <v>0</v>
      </c>
      <c r="F70" s="4">
        <v>0</v>
      </c>
      <c r="G70" s="21">
        <v>0</v>
      </c>
    </row>
    <row r="71" spans="1:7" x14ac:dyDescent="0.25">
      <c r="A71" s="40" t="s">
        <v>22</v>
      </c>
      <c r="B71" s="3" t="s">
        <v>37</v>
      </c>
      <c r="C71" s="4">
        <v>0</v>
      </c>
      <c r="D71" s="4">
        <v>0</v>
      </c>
      <c r="E71" s="4">
        <v>0</v>
      </c>
      <c r="F71" s="4">
        <v>0</v>
      </c>
      <c r="G71" s="21">
        <v>0</v>
      </c>
    </row>
    <row r="72" spans="1:7" x14ac:dyDescent="0.25">
      <c r="A72" s="40" t="s">
        <v>23</v>
      </c>
      <c r="B72" s="3" t="s">
        <v>32</v>
      </c>
      <c r="C72" s="4">
        <v>0</v>
      </c>
      <c r="D72" s="4">
        <v>2000</v>
      </c>
      <c r="E72" s="4">
        <v>1000</v>
      </c>
      <c r="F72" s="4">
        <v>1000</v>
      </c>
      <c r="G72" s="21">
        <v>1000</v>
      </c>
    </row>
    <row r="73" spans="1:7" ht="15.75" thickBot="1" x14ac:dyDescent="0.3">
      <c r="A73" s="43" t="s">
        <v>25</v>
      </c>
      <c r="B73" s="24" t="s">
        <v>33</v>
      </c>
      <c r="C73" s="25">
        <v>0</v>
      </c>
      <c r="D73" s="25">
        <v>0</v>
      </c>
      <c r="E73" s="25">
        <v>0</v>
      </c>
      <c r="F73" s="25">
        <v>0</v>
      </c>
      <c r="G73" s="26">
        <v>0</v>
      </c>
    </row>
    <row r="77" spans="1:7" x14ac:dyDescent="0.25">
      <c r="C77" s="5"/>
    </row>
  </sheetData>
  <pageMargins left="0.31496062992125984" right="0.31496062992125984" top="0.74803149606299213" bottom="0.74803149606299213" header="0.31496062992125984" footer="0.31496062992125984"/>
  <pageSetup paperSize="9" scale="72" orientation="portrait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posebni dio UFRI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mzagorac</dc:creator>
  <cp:lastModifiedBy>Manuela Prodanić</cp:lastModifiedBy>
  <cp:lastPrinted>2023-12-11T13:54:55Z</cp:lastPrinted>
  <dcterms:created xsi:type="dcterms:W3CDTF">2022-10-31T10:11:38Z</dcterms:created>
  <dcterms:modified xsi:type="dcterms:W3CDTF">2023-12-11T14:04:57Z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POSEBNI DIO FINANCIJSKOG PLANA 01.12.2022..xlsx</vt:lpwstr>
  </property>
</Properties>
</file>